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5" documentId="11_911EB8B8023A8A1ACE03F30B25ABC27B96540729" xr6:coauthVersionLast="47" xr6:coauthVersionMax="47" xr10:uidLastSave="{A9B28E00-52B9-4B98-B420-158F1BE93B1B}"/>
  <bookViews>
    <workbookView xWindow="-120" yWindow="-120" windowWidth="29040" windowHeight="15720" activeTab="3" xr2:uid="{00000000-000D-0000-FFFF-FFFF00000000}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  <sheet name="By Rep" sheetId="6" r:id="rId6"/>
    <sheet name="Blue Sky" sheetId="7" r:id="rId7"/>
    <sheet name="Profit &amp; Loss" sheetId="9" r:id="rId8"/>
    <sheet name="Paste Visible Data" sheetId="10" r:id="rId9"/>
    <sheet name="Paste link Data 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9" l="1"/>
  <c r="G6" i="9"/>
  <c r="R21" i="9"/>
  <c r="Q21" i="9"/>
  <c r="P21" i="9"/>
  <c r="N21" i="9"/>
  <c r="M21" i="9"/>
  <c r="L21" i="9"/>
  <c r="J21" i="9"/>
  <c r="I21" i="9"/>
  <c r="H21" i="9"/>
  <c r="F21" i="9"/>
  <c r="E21" i="9"/>
  <c r="D21" i="9"/>
  <c r="S20" i="9"/>
  <c r="O20" i="9"/>
  <c r="K20" i="9"/>
  <c r="G20" i="9"/>
  <c r="S19" i="9"/>
  <c r="O19" i="9"/>
  <c r="K19" i="9"/>
  <c r="G19" i="9"/>
  <c r="S18" i="9"/>
  <c r="O18" i="9"/>
  <c r="K18" i="9"/>
  <c r="G18" i="9"/>
  <c r="S17" i="9"/>
  <c r="O17" i="9"/>
  <c r="K17" i="9"/>
  <c r="G17" i="9"/>
  <c r="S16" i="9"/>
  <c r="O16" i="9"/>
  <c r="K16" i="9"/>
  <c r="G16" i="9"/>
  <c r="S15" i="9"/>
  <c r="O15" i="9"/>
  <c r="K15" i="9"/>
  <c r="G15" i="9"/>
  <c r="S14" i="9"/>
  <c r="O14" i="9"/>
  <c r="K14" i="9"/>
  <c r="G14" i="9"/>
  <c r="S13" i="9"/>
  <c r="O13" i="9"/>
  <c r="K13" i="9"/>
  <c r="G13" i="9"/>
  <c r="S12" i="9"/>
  <c r="P9" i="9"/>
  <c r="K8" i="9"/>
  <c r="R9" i="9"/>
  <c r="Q9" i="9"/>
  <c r="N9" i="9"/>
  <c r="M9" i="9"/>
  <c r="J9" i="9"/>
  <c r="I9" i="9"/>
  <c r="K7" i="9"/>
  <c r="F9" i="9"/>
  <c r="E9" i="9"/>
  <c r="G7" i="9"/>
  <c r="S6" i="9"/>
  <c r="O6" i="9"/>
  <c r="K6" i="9"/>
  <c r="K9" i="9" l="1"/>
  <c r="T17" i="9"/>
  <c r="D9" i="9"/>
  <c r="T12" i="9"/>
  <c r="T16" i="9"/>
  <c r="T20" i="9"/>
  <c r="S7" i="9"/>
  <c r="S8" i="9"/>
  <c r="H9" i="9"/>
  <c r="H23" i="9" s="1"/>
  <c r="T15" i="9"/>
  <c r="T19" i="9"/>
  <c r="F23" i="9"/>
  <c r="O7" i="9"/>
  <c r="O8" i="9"/>
  <c r="L9" i="9"/>
  <c r="L23" i="9" s="1"/>
  <c r="T14" i="9"/>
  <c r="T18" i="9"/>
  <c r="S21" i="9"/>
  <c r="I23" i="9"/>
  <c r="N23" i="9"/>
  <c r="D23" i="9"/>
  <c r="T13" i="9"/>
  <c r="K21" i="9"/>
  <c r="E23" i="9"/>
  <c r="J23" i="9"/>
  <c r="G21" i="9"/>
  <c r="M23" i="9"/>
  <c r="R23" i="9"/>
  <c r="P23" i="9"/>
  <c r="O21" i="9"/>
  <c r="G9" i="9"/>
  <c r="T6" i="9"/>
  <c r="O9" i="9" l="1"/>
  <c r="T8" i="9"/>
  <c r="K23" i="9"/>
  <c r="T7" i="9"/>
  <c r="S9" i="9"/>
  <c r="T21" i="9"/>
  <c r="G23" i="9"/>
  <c r="H9" i="7"/>
  <c r="G9" i="7"/>
  <c r="F9" i="7"/>
  <c r="E9" i="7"/>
  <c r="D9" i="7"/>
  <c r="C9" i="7"/>
  <c r="E3" i="2"/>
  <c r="G3" i="2" s="1"/>
  <c r="E4" i="2"/>
  <c r="G4" i="2" s="1"/>
  <c r="E5" i="2"/>
  <c r="G5" i="2" s="1"/>
  <c r="E6" i="2"/>
  <c r="G6" i="2" s="1"/>
  <c r="B7" i="2"/>
  <c r="C7" i="2"/>
  <c r="D7" i="2"/>
  <c r="F7" i="2"/>
  <c r="C7" i="6"/>
  <c r="E3" i="1"/>
  <c r="G3" i="1" s="1"/>
  <c r="E4" i="1"/>
  <c r="G4" i="1" s="1"/>
  <c r="E5" i="1"/>
  <c r="G5" i="1" s="1"/>
  <c r="E6" i="1"/>
  <c r="G6" i="1" s="1"/>
  <c r="B7" i="1"/>
  <c r="C7" i="1"/>
  <c r="D7" i="1"/>
  <c r="F7" i="1"/>
  <c r="E3" i="3"/>
  <c r="G3" i="3" s="1"/>
  <c r="E4" i="3"/>
  <c r="G4" i="3" s="1"/>
  <c r="E5" i="3"/>
  <c r="G5" i="3" s="1"/>
  <c r="E6" i="3"/>
  <c r="G6" i="3" s="1"/>
  <c r="B7" i="3"/>
  <c r="C7" i="3"/>
  <c r="D7" i="3"/>
  <c r="F7" i="3"/>
  <c r="E3" i="4"/>
  <c r="G3" i="4" s="1"/>
  <c r="E4" i="4"/>
  <c r="G4" i="4" s="1"/>
  <c r="E5" i="4"/>
  <c r="G5" i="4" s="1"/>
  <c r="E6" i="4"/>
  <c r="G6" i="4" s="1"/>
  <c r="B7" i="4"/>
  <c r="C7" i="4"/>
  <c r="D7" i="4"/>
  <c r="F7" i="4"/>
  <c r="E7" i="2" l="1"/>
  <c r="H3" i="2" s="1"/>
  <c r="O23" i="9"/>
  <c r="T9" i="9"/>
  <c r="S23" i="9"/>
  <c r="G7" i="2"/>
  <c r="G7" i="4"/>
  <c r="G7" i="3"/>
  <c r="G7" i="1"/>
  <c r="E7" i="4"/>
  <c r="E7" i="3"/>
  <c r="E7" i="1"/>
  <c r="H5" i="2" l="1"/>
  <c r="H4" i="2"/>
  <c r="H6" i="2"/>
  <c r="Q23" i="9"/>
  <c r="T23" i="9"/>
  <c r="H4" i="4"/>
  <c r="H6" i="4"/>
  <c r="H3" i="4"/>
  <c r="H5" i="4"/>
  <c r="H3" i="1"/>
  <c r="H5" i="1"/>
  <c r="H4" i="1"/>
  <c r="H6" i="1"/>
  <c r="H3" i="3"/>
  <c r="H5" i="3"/>
  <c r="H4" i="3"/>
  <c r="H6" i="3"/>
</calcChain>
</file>

<file path=xl/sharedStrings.xml><?xml version="1.0" encoding="utf-8"?>
<sst xmlns="http://schemas.openxmlformats.org/spreadsheetml/2006/main" count="123" uniqueCount="73">
  <si>
    <t>Sales Rep</t>
  </si>
  <si>
    <t>Jan</t>
  </si>
  <si>
    <t>Feb</t>
  </si>
  <si>
    <t>Mar</t>
  </si>
  <si>
    <t>Total Sales</t>
  </si>
  <si>
    <t>Expenses</t>
  </si>
  <si>
    <t>Smith, S.</t>
  </si>
  <si>
    <t>Brown, N.</t>
  </si>
  <si>
    <t>Wallace, F.</t>
  </si>
  <si>
    <t>Adams, G.</t>
  </si>
  <si>
    <t>Total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</si>
  <si>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</si>
  <si>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</si>
  <si>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</si>
  <si>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</si>
  <si>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</si>
  <si>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</si>
  <si>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</si>
  <si>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</si>
  <si>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</si>
  <si>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Quarter</t>
  </si>
  <si>
    <t>Total Expenses</t>
  </si>
  <si>
    <t>Qtr 1</t>
  </si>
  <si>
    <t>Qtr 2</t>
  </si>
  <si>
    <t>Qtr 3</t>
  </si>
  <si>
    <t>Qtr 4</t>
  </si>
  <si>
    <t>Net Profits</t>
  </si>
  <si>
    <t>% of Total</t>
  </si>
  <si>
    <t>Global Sports Gear - QTR 1</t>
  </si>
  <si>
    <t>Global Sports Gear - QTR 2</t>
  </si>
  <si>
    <t>Global Sports Gear - QTR 3</t>
  </si>
  <si>
    <t>Global Sports Gear - QTR 4</t>
  </si>
  <si>
    <t>Global Sports Gear - Annual Results</t>
  </si>
  <si>
    <t>Global Sports Gear - By Representative</t>
  </si>
  <si>
    <t>B L U E   S K Y   A I R L I N E S</t>
  </si>
  <si>
    <t>Revenue</t>
  </si>
  <si>
    <t>January</t>
  </si>
  <si>
    <t>February</t>
  </si>
  <si>
    <t>March</t>
  </si>
  <si>
    <t>April</t>
  </si>
  <si>
    <t>June</t>
  </si>
  <si>
    <t>North</t>
  </si>
  <si>
    <t>South</t>
  </si>
  <si>
    <t>East</t>
  </si>
  <si>
    <t>West</t>
  </si>
  <si>
    <t>Sales</t>
  </si>
  <si>
    <t xml:space="preserve">1st Quarter </t>
  </si>
  <si>
    <t xml:space="preserve">2nd Quarter </t>
  </si>
  <si>
    <t>July</t>
  </si>
  <si>
    <t>August</t>
  </si>
  <si>
    <t>September</t>
  </si>
  <si>
    <t xml:space="preserve">3rd Quarter </t>
  </si>
  <si>
    <t>October</t>
  </si>
  <si>
    <t>November</t>
  </si>
  <si>
    <t>December</t>
  </si>
  <si>
    <t xml:space="preserve">4th Quarter </t>
  </si>
  <si>
    <t>ACT</t>
  </si>
  <si>
    <t>NSW</t>
  </si>
  <si>
    <t>QLD</t>
  </si>
  <si>
    <t>Sales Total</t>
  </si>
  <si>
    <t>Wages</t>
  </si>
  <si>
    <t>Electricity</t>
  </si>
  <si>
    <t>Telephone</t>
  </si>
  <si>
    <t>Office Rent</t>
  </si>
  <si>
    <t>Advertising</t>
  </si>
  <si>
    <t>Stationery</t>
  </si>
  <si>
    <t>Photocopiers</t>
  </si>
  <si>
    <t>Computers</t>
  </si>
  <si>
    <t>Miscellaneous</t>
  </si>
  <si>
    <t>Expenses Total</t>
  </si>
  <si>
    <t>Profit</t>
  </si>
  <si>
    <t>Profit and Loss</t>
  </si>
  <si>
    <t>Sales by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</si>
</sst>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  <numFmt numFmtId="167" formatCode="&quot;$&quot;#,##0_);[Red]\(&quot;$&quot;#,##0\)"/>
  </numFmts>
  <fonts count="28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i/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b/>
      <i/>
      <sz val="18"/>
      <color indexed="8"/>
      <name val="Arial"/>
      <family val="2"/>
    </font>
    <font>
      <b/>
      <sz val="18"/>
      <color indexed="62"/>
      <name val="Times New Roman"/>
      <family val="1"/>
    </font>
    <font>
      <sz val="10"/>
      <name val="MS Sans Serif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20"/>
      <color indexed="16"/>
      <name val="Times New Roman"/>
      <family val="1"/>
    </font>
    <font>
      <sz val="20"/>
      <name val="Arial"/>
      <family val="2"/>
    </font>
    <font>
      <b/>
      <i/>
      <sz val="12"/>
      <name val="Arial"/>
      <family val="2"/>
    </font>
    <font>
      <b/>
      <sz val="20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2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rgb="FFC9C9ED"/>
        <bgColor indexed="64"/>
      </patternFill>
    </fill>
    <fill>
      <patternFill patternType="solid">
        <fgColor indexed="62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theme="7" tint="-0.499984740745262"/>
      </top>
      <bottom style="thick">
        <color theme="7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3" borderId="2"/>
    <xf numFmtId="0" fontId="8" fillId="0" borderId="0"/>
  </cellStyleXfs>
  <cellXfs count="74">
    <xf numFmtId="0" fontId="0" fillId="0" borderId="0" xfId="0"/>
    <xf numFmtId="164" fontId="0" fillId="0" borderId="0" xfId="2" applyFont="1" applyFill="1" applyBorder="1" applyAlignment="1"/>
    <xf numFmtId="166" fontId="0" fillId="0" borderId="0" xfId="3" applyNumberFormat="1" applyFont="1" applyFill="1" applyBorder="1" applyAlignment="1"/>
    <xf numFmtId="0" fontId="0" fillId="0" borderId="0" xfId="0" applyAlignment="1">
      <alignment horizontal="left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164" fontId="0" fillId="0" borderId="0" xfId="2" applyFont="1"/>
    <xf numFmtId="165" fontId="0" fillId="0" borderId="0" xfId="1" applyFont="1"/>
    <xf numFmtId="0" fontId="0" fillId="0" borderId="0" xfId="0" applyAlignment="1">
      <alignment horizontal="centerContinuous"/>
    </xf>
    <xf numFmtId="164" fontId="9" fillId="0" borderId="0" xfId="2" applyFont="1"/>
    <xf numFmtId="165" fontId="0" fillId="0" borderId="0" xfId="2" applyNumberFormat="1" applyFont="1"/>
    <xf numFmtId="0" fontId="10" fillId="0" borderId="0" xfId="0" applyFont="1" applyAlignment="1">
      <alignment horizontal="centerContinuous"/>
    </xf>
    <xf numFmtId="0" fontId="11" fillId="0" borderId="0" xfId="0" applyFont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center"/>
    </xf>
    <xf numFmtId="0" fontId="1" fillId="3" borderId="2" xfId="4"/>
    <xf numFmtId="44" fontId="1" fillId="3" borderId="2" xfId="4" applyNumberFormat="1"/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9" fontId="0" fillId="0" borderId="0" xfId="3" applyFont="1" applyAlignment="1">
      <alignment horizontal="right" vertical="center" indent="2"/>
    </xf>
    <xf numFmtId="0" fontId="14" fillId="0" borderId="0" xfId="0" applyFont="1" applyAlignment="1">
      <alignment horizontal="centerContinuous" vertical="center"/>
    </xf>
    <xf numFmtId="0" fontId="15" fillId="0" borderId="0" xfId="0" applyFont="1"/>
    <xf numFmtId="0" fontId="8" fillId="0" borderId="0" xfId="0" applyFont="1"/>
    <xf numFmtId="0" fontId="16" fillId="0" borderId="0" xfId="0" applyFont="1"/>
    <xf numFmtId="0" fontId="8" fillId="0" borderId="0" xfId="0" applyFont="1" applyAlignment="1">
      <alignment horizontal="left"/>
    </xf>
    <xf numFmtId="0" fontId="18" fillId="4" borderId="0" xfId="0" applyFont="1" applyFill="1" applyAlignment="1">
      <alignment horizontal="right"/>
    </xf>
    <xf numFmtId="0" fontId="18" fillId="4" borderId="0" xfId="0" applyFont="1" applyFill="1"/>
    <xf numFmtId="38" fontId="8" fillId="0" borderId="0" xfId="1" applyNumberFormat="1" applyFont="1"/>
    <xf numFmtId="38" fontId="8" fillId="0" borderId="0" xfId="1" applyNumberFormat="1" applyFont="1" applyFill="1" applyBorder="1"/>
    <xf numFmtId="0" fontId="8" fillId="0" borderId="1" xfId="0" applyFont="1" applyBorder="1"/>
    <xf numFmtId="0" fontId="12" fillId="0" borderId="0" xfId="0" applyFont="1"/>
    <xf numFmtId="167" fontId="19" fillId="0" borderId="0" xfId="5" applyNumberFormat="1" applyFont="1"/>
    <xf numFmtId="167" fontId="8" fillId="0" borderId="0" xfId="5" applyNumberFormat="1"/>
    <xf numFmtId="167" fontId="8" fillId="6" borderId="5" xfId="5" applyNumberFormat="1" applyFill="1" applyBorder="1"/>
    <xf numFmtId="167" fontId="8" fillId="7" borderId="0" xfId="5" applyNumberFormat="1" applyFill="1"/>
    <xf numFmtId="0" fontId="20" fillId="7" borderId="0" xfId="5" applyFont="1" applyFill="1"/>
    <xf numFmtId="167" fontId="22" fillId="7" borderId="0" xfId="5" applyNumberFormat="1" applyFont="1" applyFill="1" applyAlignment="1">
      <alignment vertical="center"/>
    </xf>
    <xf numFmtId="167" fontId="23" fillId="7" borderId="0" xfId="5" applyNumberFormat="1" applyFont="1" applyFill="1"/>
    <xf numFmtId="167" fontId="8" fillId="5" borderId="6" xfId="5" applyNumberFormat="1" applyFill="1" applyBorder="1"/>
    <xf numFmtId="167" fontId="8" fillId="5" borderId="0" xfId="5" applyNumberFormat="1" applyFill="1"/>
    <xf numFmtId="167" fontId="25" fillId="8" borderId="7" xfId="5" applyNumberFormat="1" applyFont="1" applyFill="1" applyBorder="1"/>
    <xf numFmtId="167" fontId="25" fillId="8" borderId="8" xfId="5" applyNumberFormat="1" applyFont="1" applyFill="1" applyBorder="1"/>
    <xf numFmtId="167" fontId="21" fillId="7" borderId="0" xfId="5" applyNumberFormat="1" applyFont="1" applyFill="1"/>
    <xf numFmtId="167" fontId="17" fillId="7" borderId="10" xfId="5" applyNumberFormat="1" applyFont="1" applyFill="1" applyBorder="1" applyAlignment="1">
      <alignment horizontal="right" indent="1"/>
    </xf>
    <xf numFmtId="167" fontId="8" fillId="5" borderId="11" xfId="5" applyNumberFormat="1" applyFill="1" applyBorder="1"/>
    <xf numFmtId="167" fontId="25" fillId="8" borderId="12" xfId="5" applyNumberFormat="1" applyFont="1" applyFill="1" applyBorder="1"/>
    <xf numFmtId="167" fontId="17" fillId="7" borderId="6" xfId="5" applyNumberFormat="1" applyFont="1" applyFill="1" applyBorder="1" applyAlignment="1">
      <alignment horizontal="right" indent="1"/>
    </xf>
    <xf numFmtId="167" fontId="25" fillId="8" borderId="13" xfId="5" applyNumberFormat="1" applyFont="1" applyFill="1" applyBorder="1"/>
    <xf numFmtId="167" fontId="25" fillId="8" borderId="16" xfId="5" applyNumberFormat="1" applyFont="1" applyFill="1" applyBorder="1"/>
    <xf numFmtId="167" fontId="8" fillId="5" borderId="10" xfId="5" applyNumberFormat="1" applyFill="1" applyBorder="1"/>
    <xf numFmtId="167" fontId="8" fillId="6" borderId="10" xfId="5" applyNumberFormat="1" applyFill="1" applyBorder="1"/>
    <xf numFmtId="167" fontId="8" fillId="6" borderId="6" xfId="5" applyNumberFormat="1" applyFill="1" applyBorder="1"/>
    <xf numFmtId="167" fontId="8" fillId="9" borderId="14" xfId="5" applyNumberFormat="1" applyFill="1" applyBorder="1"/>
    <xf numFmtId="167" fontId="8" fillId="9" borderId="15" xfId="5" applyNumberFormat="1" applyFill="1" applyBorder="1"/>
    <xf numFmtId="167" fontId="8" fillId="9" borderId="17" xfId="5" applyNumberFormat="1" applyFill="1" applyBorder="1"/>
    <xf numFmtId="167" fontId="8" fillId="9" borderId="4" xfId="5" applyNumberFormat="1" applyFill="1" applyBorder="1"/>
    <xf numFmtId="167" fontId="8" fillId="9" borderId="3" xfId="5" applyNumberFormat="1" applyFill="1" applyBorder="1"/>
    <xf numFmtId="167" fontId="17" fillId="9" borderId="14" xfId="5" applyNumberFormat="1" applyFont="1" applyFill="1" applyBorder="1" applyAlignment="1">
      <alignment horizontal="right" indent="1"/>
    </xf>
    <xf numFmtId="167" fontId="17" fillId="9" borderId="3" xfId="5" applyNumberFormat="1" applyFont="1" applyFill="1" applyBorder="1" applyAlignment="1">
      <alignment horizontal="right" indent="1"/>
    </xf>
    <xf numFmtId="167" fontId="18" fillId="2" borderId="10" xfId="5" applyNumberFormat="1" applyFont="1" applyFill="1" applyBorder="1" applyAlignment="1">
      <alignment horizontal="center"/>
    </xf>
    <xf numFmtId="167" fontId="18" fillId="2" borderId="11" xfId="5" applyNumberFormat="1" applyFont="1" applyFill="1" applyBorder="1" applyAlignment="1">
      <alignment horizontal="center"/>
    </xf>
    <xf numFmtId="167" fontId="18" fillId="8" borderId="11" xfId="5" applyNumberFormat="1" applyFont="1" applyFill="1" applyBorder="1" applyAlignment="1">
      <alignment horizontal="center"/>
    </xf>
    <xf numFmtId="167" fontId="18" fillId="8" borderId="12" xfId="5" applyNumberFormat="1" applyFont="1" applyFill="1" applyBorder="1" applyAlignment="1">
      <alignment horizontal="center"/>
    </xf>
    <xf numFmtId="167" fontId="24" fillId="7" borderId="10" xfId="5" applyNumberFormat="1" applyFont="1" applyFill="1" applyBorder="1" applyAlignment="1">
      <alignment horizontal="right" indent="1"/>
    </xf>
    <xf numFmtId="167" fontId="8" fillId="6" borderId="9" xfId="5" applyNumberFormat="1" applyFill="1" applyBorder="1"/>
    <xf numFmtId="167" fontId="25" fillId="8" borderId="18" xfId="5" applyNumberFormat="1" applyFont="1" applyFill="1" applyBorder="1"/>
    <xf numFmtId="167" fontId="24" fillId="7" borderId="6" xfId="5" applyNumberFormat="1" applyFont="1" applyFill="1" applyBorder="1" applyAlignment="1">
      <alignment horizontal="right" indent="1"/>
    </xf>
    <xf numFmtId="167" fontId="26" fillId="8" borderId="0" xfId="5" applyNumberFormat="1" applyFont="1" applyFill="1" applyAlignment="1">
      <alignment horizontal="left" indent="1"/>
    </xf>
    <xf numFmtId="167" fontId="27" fillId="8" borderId="0" xfId="5" applyNumberFormat="1" applyFont="1" applyFill="1" applyAlignment="1">
      <alignment horizontal="left" vertical="top" indent="1"/>
    </xf>
  </cellXfs>
  <cellStyles count="6">
    <cellStyle name="Comma" xfId="1" builtinId="3"/>
    <cellStyle name="Currency" xfId="2" builtinId="4"/>
    <cellStyle name="Normal" xfId="0" builtinId="0" customBuiltin="1"/>
    <cellStyle name="Normal 2" xfId="5" xr:uid="{00000000-0005-0000-0000-000003000000}"/>
    <cellStyle name="Percent" xfId="3" builtinId="5"/>
    <cellStyle name="Totals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9C9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 &amp; Loss'!$C$6</c:f>
              <c:strCache>
                <c:ptCount val="1"/>
                <c:pt idx="0">
                  <c:v>ACT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'Profit &amp; Loss'!$D$5:$S$5</c:f>
              <c:strCache>
                <c:ptCount val="4"/>
                <c:pt idx="0">
                  <c:v>1st Quarter </c:v>
                </c:pt>
                <c:pt idx="1">
                  <c:v>2nd Quarter </c:v>
                </c:pt>
                <c:pt idx="2">
                  <c:v>3rd Quarter </c:v>
                </c:pt>
                <c:pt idx="3">
                  <c:v>4th Quarter </c:v>
                </c:pt>
              </c:strCache>
            </c:strRef>
          </c:cat>
          <c:val>
            <c:numRef>
              <c:f>'Profit &amp; Loss'!$D$6:$S$6</c:f>
              <c:numCache>
                <c:formatCode>"$"#,##0_);[Red]\("$"#,##0\)</c:formatCode>
                <c:ptCount val="4"/>
                <c:pt idx="0">
                  <c:v>25400</c:v>
                </c:pt>
                <c:pt idx="1">
                  <c:v>26460</c:v>
                </c:pt>
                <c:pt idx="2">
                  <c:v>29650</c:v>
                </c:pt>
                <c:pt idx="3">
                  <c:v>42350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3-426E-8854-CB4B461E60CF}"/>
            </c:ext>
          </c:extLst>
        </c:ser>
        <c:ser>
          <c:idx val="1"/>
          <c:order val="1"/>
          <c:tx>
            <c:strRef>
              <c:f>'Profit &amp; Loss'!$C$7</c:f>
              <c:strCache>
                <c:ptCount val="1"/>
                <c:pt idx="0">
                  <c:v>NSW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>
                        <a:lumMod val="9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'Profit &amp; Loss'!$D$5:$S$5</c:f>
              <c:strCache>
                <c:ptCount val="4"/>
                <c:pt idx="0">
                  <c:v>1st Quarter </c:v>
                </c:pt>
                <c:pt idx="1">
                  <c:v>2nd Quarter </c:v>
                </c:pt>
                <c:pt idx="2">
                  <c:v>3rd Quarter </c:v>
                </c:pt>
                <c:pt idx="3">
                  <c:v>4th Quarter </c:v>
                </c:pt>
              </c:strCache>
            </c:strRef>
          </c:cat>
          <c:val>
            <c:numRef>
              <c:f>'Profit &amp; Loss'!$D$7:$S$7</c:f>
              <c:numCache>
                <c:formatCode>"$"#,##0_);[Red]\("$"#,##0\)</c:formatCode>
                <c:ptCount val="4"/>
                <c:pt idx="0">
                  <c:v>63500</c:v>
                </c:pt>
                <c:pt idx="1">
                  <c:v>66150</c:v>
                </c:pt>
                <c:pt idx="2">
                  <c:v>74125</c:v>
                </c:pt>
                <c:pt idx="3">
                  <c:v>105875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C3-426E-8854-CB4B461E60CF}"/>
            </c:ext>
          </c:extLst>
        </c:ser>
        <c:ser>
          <c:idx val="2"/>
          <c:order val="2"/>
          <c:tx>
            <c:strRef>
              <c:f>'Profit &amp; Loss'!$C$8</c:f>
              <c:strCache>
                <c:ptCount val="1"/>
                <c:pt idx="0">
                  <c:v>QLD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'Profit &amp; Loss'!$D$5:$S$5</c:f>
              <c:strCache>
                <c:ptCount val="4"/>
                <c:pt idx="0">
                  <c:v>1st Quarter </c:v>
                </c:pt>
                <c:pt idx="1">
                  <c:v>2nd Quarter </c:v>
                </c:pt>
                <c:pt idx="2">
                  <c:v>3rd Quarter </c:v>
                </c:pt>
                <c:pt idx="3">
                  <c:v>4th Quarter </c:v>
                </c:pt>
              </c:strCache>
            </c:strRef>
          </c:cat>
          <c:val>
            <c:numRef>
              <c:f>'Profit &amp; Loss'!$D$8:$S$8</c:f>
              <c:numCache>
                <c:formatCode>"$"#,##0_);[Red]\("$"#,##0\)</c:formatCode>
                <c:ptCount val="4"/>
                <c:pt idx="0">
                  <c:v>44450</c:v>
                </c:pt>
                <c:pt idx="1">
                  <c:v>46305</c:v>
                </c:pt>
                <c:pt idx="2">
                  <c:v>51887.5</c:v>
                </c:pt>
                <c:pt idx="3">
                  <c:v>74112.5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C3-426E-8854-CB4B461E6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17"/>
        <c:axId val="159128192"/>
        <c:axId val="159311360"/>
      </c:barChart>
      <c:catAx>
        <c:axId val="15912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11360"/>
        <c:crosses val="autoZero"/>
        <c:auto val="1"/>
        <c:lblAlgn val="ctr"/>
        <c:lblOffset val="100"/>
        <c:noMultiLvlLbl val="0"/>
      </c:catAx>
      <c:valAx>
        <c:axId val="15931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28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4</xdr:row>
      <xdr:rowOff>0</xdr:rowOff>
    </xdr:from>
    <xdr:to>
      <xdr:col>37</xdr:col>
      <xdr:colOff>19050</xdr:colOff>
      <xdr:row>21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0DE3CA-6970-4255-BBF6-FD38FC13B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workbookViewId="0"/>
  </sheetViews>
  <sheetFormatPr defaultColWidth="9.140625" defaultRowHeight="15" x14ac:dyDescent="0.2"/>
  <cols>
    <col min="1" max="8" width="13.42578125" style="16" customWidth="1"/>
    <col min="9" max="10" width="13.28515625" style="16" customWidth="1"/>
    <col min="11" max="16384" width="9.140625" style="16"/>
  </cols>
  <sheetData>
    <row r="1" spans="1:8" ht="47.25" customHeight="1" x14ac:dyDescent="0.2">
      <c r="A1" s="25" t="s">
        <v>28</v>
      </c>
      <c r="B1" s="15"/>
      <c r="C1" s="15"/>
      <c r="D1" s="15"/>
      <c r="E1" s="15"/>
      <c r="F1" s="15"/>
      <c r="G1" s="15"/>
      <c r="H1" s="15"/>
    </row>
    <row r="2" spans="1:8" ht="17.25" customHeight="1" x14ac:dyDescent="0.25">
      <c r="A2" s="18" t="s">
        <v>0</v>
      </c>
      <c r="B2" s="18" t="s">
        <v>1</v>
      </c>
      <c r="C2" s="18" t="s">
        <v>2</v>
      </c>
      <c r="D2" s="18" t="s">
        <v>3</v>
      </c>
      <c r="E2" s="17" t="s">
        <v>4</v>
      </c>
      <c r="F2" s="17" t="s">
        <v>5</v>
      </c>
      <c r="G2" s="17" t="s">
        <v>26</v>
      </c>
      <c r="H2" s="17" t="s">
        <v>27</v>
      </c>
    </row>
    <row r="3" spans="1:8" s="23" customFormat="1" ht="17.25" customHeight="1" x14ac:dyDescent="0.25">
      <c r="A3" s="21" t="s">
        <v>6</v>
      </c>
      <c r="B3" s="22">
        <v>1819.21</v>
      </c>
      <c r="C3" s="22">
        <v>1766.55</v>
      </c>
      <c r="D3" s="22">
        <v>1942.88</v>
      </c>
      <c r="E3" s="22">
        <f>SUM(B3:D3)</f>
        <v>5528.64</v>
      </c>
      <c r="F3" s="22">
        <v>1241</v>
      </c>
      <c r="G3" s="22">
        <f>+E3-F3</f>
        <v>4287.6400000000003</v>
      </c>
      <c r="H3" s="24">
        <f>+E3/$E$7</f>
        <v>0.24462207874609412</v>
      </c>
    </row>
    <row r="4" spans="1:8" s="23" customFormat="1" ht="17.25" customHeight="1" x14ac:dyDescent="0.25">
      <c r="A4" s="21" t="s">
        <v>7</v>
      </c>
      <c r="B4" s="22">
        <v>1704.38</v>
      </c>
      <c r="C4" s="22">
        <v>1809.01</v>
      </c>
      <c r="D4" s="22">
        <v>1650.28</v>
      </c>
      <c r="E4" s="22">
        <f>SUM(B4:D4)</f>
        <v>5163.67</v>
      </c>
      <c r="F4" s="22">
        <v>1165</v>
      </c>
      <c r="G4" s="22">
        <f>+E4-F4</f>
        <v>3998.67</v>
      </c>
      <c r="H4" s="24">
        <f>+E4/$E$7</f>
        <v>0.22847349246086626</v>
      </c>
    </row>
    <row r="5" spans="1:8" s="23" customFormat="1" ht="17.25" customHeight="1" x14ac:dyDescent="0.25">
      <c r="A5" s="21" t="s">
        <v>8</v>
      </c>
      <c r="B5" s="22">
        <v>2009.69</v>
      </c>
      <c r="C5" s="22">
        <v>2195.19</v>
      </c>
      <c r="D5" s="22">
        <v>2159.29</v>
      </c>
      <c r="E5" s="22">
        <f>SUM(B5:D5)</f>
        <v>6364.17</v>
      </c>
      <c r="F5" s="22">
        <v>1650</v>
      </c>
      <c r="G5" s="22">
        <f>+E5-F5</f>
        <v>4714.17</v>
      </c>
      <c r="H5" s="24">
        <f>+E5/$E$7</f>
        <v>0.28159122223431615</v>
      </c>
    </row>
    <row r="6" spans="1:8" s="23" customFormat="1" ht="17.25" customHeight="1" x14ac:dyDescent="0.25">
      <c r="A6" s="21" t="s">
        <v>9</v>
      </c>
      <c r="B6" s="22">
        <v>1948.44</v>
      </c>
      <c r="C6" s="22">
        <v>1725.56</v>
      </c>
      <c r="D6" s="22">
        <v>1870.26</v>
      </c>
      <c r="E6" s="22">
        <f>SUM(B6:D6)</f>
        <v>5544.26</v>
      </c>
      <c r="F6" s="22">
        <v>1345</v>
      </c>
      <c r="G6" s="22">
        <f>+E6-F6</f>
        <v>4199.26</v>
      </c>
      <c r="H6" s="24">
        <f>+E6/$E$7</f>
        <v>0.24531320655872324</v>
      </c>
    </row>
    <row r="7" spans="1:8" ht="17.25" customHeight="1" thickBot="1" x14ac:dyDescent="0.3">
      <c r="A7" s="19" t="s">
        <v>10</v>
      </c>
      <c r="B7" s="20">
        <f t="shared" ref="B7:G7" si="0">SUM(B3:B6)</f>
        <v>7481.7200000000012</v>
      </c>
      <c r="C7" s="20">
        <f t="shared" si="0"/>
        <v>7496.3099999999995</v>
      </c>
      <c r="D7" s="20">
        <f t="shared" si="0"/>
        <v>7622.71</v>
      </c>
      <c r="E7" s="20">
        <f t="shared" si="0"/>
        <v>22600.740000000005</v>
      </c>
      <c r="F7" s="20">
        <f t="shared" si="0"/>
        <v>5401</v>
      </c>
      <c r="G7" s="20">
        <f t="shared" si="0"/>
        <v>17199.740000000002</v>
      </c>
      <c r="H7" s="19"/>
    </row>
    <row r="8" spans="1:8" ht="15.75" thickTop="1" x14ac:dyDescent="0.2"/>
  </sheetData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E2:E4"/>
  <sheetViews>
    <sheetView workbookViewId="0"/>
  </sheetViews>
  <sheetFormatPr defaultRowHeight="15" x14ac:dyDescent="0.25"/>
  <sheetData>
    <row r="2" spans="5:5" x14ac:dyDescent="0.25">
      <c r="E2" s="37"/>
    </row>
    <row r="3" spans="5:5" x14ac:dyDescent="0.25">
      <c r="E3" s="37"/>
    </row>
    <row r="4" spans="5:5" x14ac:dyDescent="0.25">
      <c r="E4" s="37"/>
    </row>
  </sheetData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"/>
  <sheetViews>
    <sheetView workbookViewId="0"/>
  </sheetViews>
  <sheetFormatPr defaultRowHeight="15" x14ac:dyDescent="0.25"/>
  <cols>
    <col min="1" max="8" width="13.42578125" customWidth="1"/>
  </cols>
  <sheetData>
    <row r="1" spans="1:8" ht="47.25" customHeight="1" x14ac:dyDescent="0.25">
      <c r="A1" s="25" t="s">
        <v>29</v>
      </c>
      <c r="B1" s="15"/>
      <c r="C1" s="15"/>
      <c r="D1" s="15"/>
      <c r="E1" s="15"/>
      <c r="F1" s="15"/>
      <c r="G1" s="15"/>
      <c r="H1" s="15"/>
    </row>
    <row r="2" spans="1:8" ht="17.25" customHeight="1" x14ac:dyDescent="0.25">
      <c r="A2" s="18" t="s">
        <v>0</v>
      </c>
      <c r="B2" s="18" t="s">
        <v>11</v>
      </c>
      <c r="C2" s="18" t="s">
        <v>12</v>
      </c>
      <c r="D2" s="18" t="s">
        <v>13</v>
      </c>
      <c r="E2" s="17" t="s">
        <v>4</v>
      </c>
      <c r="F2" s="17" t="s">
        <v>5</v>
      </c>
      <c r="G2" s="17" t="s">
        <v>26</v>
      </c>
      <c r="H2" s="17" t="s">
        <v>27</v>
      </c>
    </row>
    <row r="3" spans="1:8" ht="17.25" customHeight="1" x14ac:dyDescent="0.25">
      <c r="A3" s="21" t="s">
        <v>6</v>
      </c>
      <c r="B3" s="22">
        <v>2001.65</v>
      </c>
      <c r="C3" s="22">
        <v>1799.84</v>
      </c>
      <c r="D3" s="22">
        <v>2000.23</v>
      </c>
      <c r="E3" s="22">
        <f>SUM(B3:D3)</f>
        <v>5801.7199999999993</v>
      </c>
      <c r="F3" s="22">
        <v>1241</v>
      </c>
      <c r="G3" s="22">
        <f>+E3-F3</f>
        <v>4560.7199999999993</v>
      </c>
      <c r="H3" s="24">
        <f>+E3/$E$7</f>
        <v>0.24936398798765755</v>
      </c>
    </row>
    <row r="4" spans="1:8" ht="17.25" customHeight="1" x14ac:dyDescent="0.25">
      <c r="A4" s="21" t="s">
        <v>7</v>
      </c>
      <c r="B4" s="22">
        <v>1800.32</v>
      </c>
      <c r="C4" s="22">
        <v>1745.32</v>
      </c>
      <c r="D4" s="22">
        <v>1654.98</v>
      </c>
      <c r="E4" s="22">
        <f>SUM(B4:D4)</f>
        <v>5200.62</v>
      </c>
      <c r="F4" s="22">
        <v>1165</v>
      </c>
      <c r="G4" s="22">
        <f>+E4-F4</f>
        <v>4035.62</v>
      </c>
      <c r="H4" s="24">
        <f>+E4/$E$7</f>
        <v>0.22352808188060982</v>
      </c>
    </row>
    <row r="5" spans="1:8" ht="17.25" customHeight="1" x14ac:dyDescent="0.25">
      <c r="A5" s="21" t="s">
        <v>8</v>
      </c>
      <c r="B5" s="22">
        <v>2065.21</v>
      </c>
      <c r="C5" s="22">
        <v>2200</v>
      </c>
      <c r="D5" s="22">
        <v>2323.21</v>
      </c>
      <c r="E5" s="22">
        <f>SUM(B5:D5)</f>
        <v>6588.42</v>
      </c>
      <c r="F5" s="22">
        <v>1650</v>
      </c>
      <c r="G5" s="22">
        <f>+E5-F5</f>
        <v>4938.42</v>
      </c>
      <c r="H5" s="24">
        <f>+E5/$E$7</f>
        <v>0.28317717603359743</v>
      </c>
    </row>
    <row r="6" spans="1:8" ht="17.25" customHeight="1" x14ac:dyDescent="0.25">
      <c r="A6" s="21" t="s">
        <v>9</v>
      </c>
      <c r="B6" s="22">
        <v>1948.5</v>
      </c>
      <c r="C6" s="22">
        <v>1856.56</v>
      </c>
      <c r="D6" s="22">
        <v>1870.25</v>
      </c>
      <c r="E6" s="22">
        <f>SUM(B6:D6)</f>
        <v>5675.3099999999995</v>
      </c>
      <c r="F6" s="22">
        <v>1345</v>
      </c>
      <c r="G6" s="22">
        <f>+E6-F6</f>
        <v>4330.3099999999995</v>
      </c>
      <c r="H6" s="24">
        <f>+E6/$E$7</f>
        <v>0.24393075409813517</v>
      </c>
    </row>
    <row r="7" spans="1:8" ht="17.25" customHeight="1" thickBot="1" x14ac:dyDescent="0.3">
      <c r="A7" s="19" t="s">
        <v>10</v>
      </c>
      <c r="B7" s="20">
        <f t="shared" ref="B7:G7" si="0">SUM(B3:B6)</f>
        <v>7815.68</v>
      </c>
      <c r="C7" s="20">
        <f t="shared" si="0"/>
        <v>7601.7199999999993</v>
      </c>
      <c r="D7" s="20">
        <f t="shared" si="0"/>
        <v>7848.67</v>
      </c>
      <c r="E7" s="20">
        <f t="shared" si="0"/>
        <v>23266.07</v>
      </c>
      <c r="F7" s="20">
        <f t="shared" si="0"/>
        <v>5401</v>
      </c>
      <c r="G7" s="20">
        <f t="shared" si="0"/>
        <v>17865.07</v>
      </c>
      <c r="H7" s="19"/>
    </row>
    <row r="8" spans="1:8" ht="15.75" thickTop="1" x14ac:dyDescent="0.25"/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"/>
  <sheetViews>
    <sheetView workbookViewId="0"/>
  </sheetViews>
  <sheetFormatPr defaultRowHeight="15" x14ac:dyDescent="0.25"/>
  <cols>
    <col min="1" max="8" width="13.42578125" customWidth="1"/>
  </cols>
  <sheetData>
    <row r="1" spans="1:8" ht="47.25" customHeight="1" x14ac:dyDescent="0.25">
      <c r="A1" s="25" t="s">
        <v>30</v>
      </c>
      <c r="B1" s="15"/>
      <c r="C1" s="15"/>
      <c r="D1" s="15"/>
      <c r="E1" s="15"/>
      <c r="F1" s="15"/>
      <c r="G1" s="15"/>
      <c r="H1" s="15"/>
    </row>
    <row r="2" spans="1:8" ht="17.25" customHeight="1" x14ac:dyDescent="0.25">
      <c r="A2" s="18" t="s">
        <v>0</v>
      </c>
      <c r="B2" s="18" t="s">
        <v>14</v>
      </c>
      <c r="C2" s="18" t="s">
        <v>15</v>
      </c>
      <c r="D2" s="18" t="s">
        <v>16</v>
      </c>
      <c r="E2" s="17" t="s">
        <v>4</v>
      </c>
      <c r="F2" s="17" t="s">
        <v>5</v>
      </c>
      <c r="G2" s="17" t="s">
        <v>26</v>
      </c>
      <c r="H2" s="17" t="s">
        <v>27</v>
      </c>
    </row>
    <row r="3" spans="1:8" ht="17.25" customHeight="1" x14ac:dyDescent="0.25">
      <c r="A3" s="21" t="s">
        <v>6</v>
      </c>
      <c r="B3" s="22">
        <v>2010.56</v>
      </c>
      <c r="C3" s="22">
        <v>1800.45</v>
      </c>
      <c r="D3" s="22">
        <v>2200</v>
      </c>
      <c r="E3" s="22">
        <f>SUM(B3:D3)</f>
        <v>6011.01</v>
      </c>
      <c r="F3" s="22">
        <v>1241</v>
      </c>
      <c r="G3" s="22">
        <f>+E3-F3</f>
        <v>4770.01</v>
      </c>
      <c r="H3" s="24">
        <f>+E3/$E$7</f>
        <v>0.24897692235047744</v>
      </c>
    </row>
    <row r="4" spans="1:8" ht="17.25" customHeight="1" x14ac:dyDescent="0.25">
      <c r="A4" s="21" t="s">
        <v>7</v>
      </c>
      <c r="B4" s="22">
        <v>1900.25</v>
      </c>
      <c r="C4" s="22">
        <v>1750.25</v>
      </c>
      <c r="D4" s="22">
        <v>2001.54</v>
      </c>
      <c r="E4" s="22">
        <f>SUM(B4:D4)</f>
        <v>5652.04</v>
      </c>
      <c r="F4" s="22">
        <v>1165</v>
      </c>
      <c r="G4" s="22">
        <f>+E4-F4</f>
        <v>4487.04</v>
      </c>
      <c r="H4" s="24">
        <f>+E4/$E$7</f>
        <v>0.23410833191124161</v>
      </c>
    </row>
    <row r="5" spans="1:8" ht="17.25" customHeight="1" x14ac:dyDescent="0.25">
      <c r="A5" s="21" t="s">
        <v>8</v>
      </c>
      <c r="B5" s="22">
        <v>2085.39</v>
      </c>
      <c r="C5" s="22">
        <v>2213.58</v>
      </c>
      <c r="D5" s="22">
        <v>2424.25</v>
      </c>
      <c r="E5" s="22">
        <f>SUM(B5:D5)</f>
        <v>6723.2199999999993</v>
      </c>
      <c r="F5" s="22">
        <v>1650</v>
      </c>
      <c r="G5" s="22">
        <f>+E5-F5</f>
        <v>5073.2199999999993</v>
      </c>
      <c r="H5" s="24">
        <f>+E5/$E$7</f>
        <v>0.27847676578231889</v>
      </c>
    </row>
    <row r="6" spans="1:8" ht="17.25" customHeight="1" x14ac:dyDescent="0.25">
      <c r="A6" s="21" t="s">
        <v>9</v>
      </c>
      <c r="B6" s="22">
        <v>2000.01</v>
      </c>
      <c r="C6" s="22">
        <v>1856.56</v>
      </c>
      <c r="D6" s="22">
        <v>1900</v>
      </c>
      <c r="E6" s="22">
        <f>SUM(B6:D6)</f>
        <v>5756.57</v>
      </c>
      <c r="F6" s="22">
        <v>1345</v>
      </c>
      <c r="G6" s="22">
        <f>+E6-F6</f>
        <v>4411.57</v>
      </c>
      <c r="H6" s="24">
        <f>+E6/$E$7</f>
        <v>0.23843797995596211</v>
      </c>
    </row>
    <row r="7" spans="1:8" ht="17.25" customHeight="1" thickBot="1" x14ac:dyDescent="0.3">
      <c r="A7" s="19" t="s">
        <v>10</v>
      </c>
      <c r="B7" s="20">
        <f t="shared" ref="B7:G7" si="0">SUM(B3:B6)</f>
        <v>7996.21</v>
      </c>
      <c r="C7" s="20">
        <f t="shared" si="0"/>
        <v>7620.84</v>
      </c>
      <c r="D7" s="20">
        <f t="shared" si="0"/>
        <v>8525.7900000000009</v>
      </c>
      <c r="E7" s="20">
        <f t="shared" si="0"/>
        <v>24142.839999999997</v>
      </c>
      <c r="F7" s="20">
        <f t="shared" si="0"/>
        <v>5401</v>
      </c>
      <c r="G7" s="20">
        <f t="shared" si="0"/>
        <v>18741.839999999997</v>
      </c>
      <c r="H7" s="19"/>
    </row>
    <row r="8" spans="1:8" ht="15.75" thickTop="1" x14ac:dyDescent="0.25"/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"/>
  <sheetViews>
    <sheetView tabSelected="1" workbookViewId="0"/>
  </sheetViews>
  <sheetFormatPr defaultRowHeight="15" x14ac:dyDescent="0.25"/>
  <cols>
    <col min="1" max="8" width="13.42578125" customWidth="1"/>
  </cols>
  <sheetData>
    <row r="1" spans="1:8" ht="47.25" customHeight="1" x14ac:dyDescent="0.25">
      <c r="A1" t="s">
        <v>31</v>
      </c>
      <c r="B1" s="4"/>
      <c r="C1" s="4"/>
      <c r="D1" s="4"/>
      <c r="E1" s="4"/>
      <c r="F1" s="4"/>
      <c r="G1" s="4"/>
      <c r="H1" s="4"/>
    </row>
    <row r="2" spans="1:8" ht="17.25" customHeight="1" x14ac:dyDescent="0.25">
      <c r="A2" t="s">
        <v>0</v>
      </c>
      <c r="B2" t="s">
        <v>17</v>
      </c>
      <c r="C2" t="s">
        <v>18</v>
      </c>
      <c r="D2" t="s">
        <v>19</v>
      </c>
      <c r="E2" t="s">
        <v>4</v>
      </c>
      <c r="F2" t="s">
        <v>5</v>
      </c>
      <c r="G2" t="s">
        <v>26</v>
      </c>
      <c r="H2" s="6" t="s">
        <v>27</v>
      </c>
    </row>
    <row r="3" spans="1:8" ht="17.25" customHeight="1" x14ac:dyDescent="0.25">
      <c r="A3" t="s">
        <v>6</v>
      </c>
      <c r="B3">
        <v>2005.85</v>
      </c>
      <c r="C3">
        <v>1850.5</v>
      </c>
      <c r="D3">
        <v>2100.54</v>
      </c>
      <c r="E3">
        <f>SUM(B3:D3)</f>
        <v>5956.8899999999994</v>
      </c>
      <c r="F3">
        <v>1241</v>
      </c>
      <c r="G3">
        <f>+E3-F3</f>
        <v>4715.8899999999994</v>
      </c>
      <c r="H3" s="2">
        <f>+E3/$E$7</f>
        <v>0.24210738516350577</v>
      </c>
    </row>
    <row r="4" spans="1:8" ht="17.25" customHeight="1" x14ac:dyDescent="0.25">
      <c r="A4" t="s">
        <v>7</v>
      </c>
      <c r="B4">
        <v>2000</v>
      </c>
      <c r="C4">
        <v>1795.99</v>
      </c>
      <c r="D4">
        <v>1754.95</v>
      </c>
      <c r="E4">
        <f>SUM(B4:D4)</f>
        <v>5550.94</v>
      </c>
      <c r="F4">
        <v>1165</v>
      </c>
      <c r="G4">
        <f>+E4-F4</f>
        <v>4385.9399999999996</v>
      </c>
      <c r="H4" s="2">
        <f>+E4/$E$7</f>
        <v>0.22560825675805843</v>
      </c>
    </row>
    <row r="5" spans="1:8" ht="17.25" customHeight="1" x14ac:dyDescent="0.25">
      <c r="A5" t="s">
        <v>8</v>
      </c>
      <c r="B5">
        <v>2100.75</v>
      </c>
      <c r="C5">
        <v>2400</v>
      </c>
      <c r="D5">
        <v>2400</v>
      </c>
      <c r="E5">
        <f>SUM(B5:D5)</f>
        <v>6900.75</v>
      </c>
      <c r="F5">
        <v>1650</v>
      </c>
      <c r="G5">
        <f>+E5-F5</f>
        <v>5250.75</v>
      </c>
      <c r="H5" s="2">
        <f>+E5/$E$7</f>
        <v>0.2804689255915524</v>
      </c>
    </row>
    <row r="6" spans="1:8" ht="17.25" customHeight="1" x14ac:dyDescent="0.25">
      <c r="A6" t="s">
        <v>9</v>
      </c>
      <c r="B6">
        <v>2020.65</v>
      </c>
      <c r="C6">
        <v>2200.63</v>
      </c>
      <c r="D6">
        <v>1974.47</v>
      </c>
      <c r="E6">
        <f>SUM(B6:D6)</f>
        <v>6195.7500000000009</v>
      </c>
      <c r="F6">
        <v>1345</v>
      </c>
      <c r="G6">
        <f>+E6-F6</f>
        <v>4850.7500000000009</v>
      </c>
      <c r="H6" s="2">
        <f>+E6/$E$7</f>
        <v>0.25181543248688348</v>
      </c>
    </row>
    <row r="7" spans="1:8" ht="17.25" customHeight="1" x14ac:dyDescent="0.25">
      <c r="A7" t="s">
        <v>10</v>
      </c>
      <c r="B7">
        <f t="shared" ref="B7:G7" si="0">SUM(B3:B6)</f>
        <v>8127.25</v>
      </c>
      <c r="C7">
        <f t="shared" si="0"/>
        <v>8247.119999999999</v>
      </c>
      <c r="D7">
        <f t="shared" si="0"/>
        <v>8229.9599999999991</v>
      </c>
      <c r="E7">
        <f t="shared" si="0"/>
        <v>24604.329999999998</v>
      </c>
      <c r="F7">
        <f t="shared" si="0"/>
        <v>5401</v>
      </c>
      <c r="G7">
        <f t="shared" si="0"/>
        <v>19203.329999999998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"/>
  <sheetViews>
    <sheetView workbookViewId="0"/>
  </sheetViews>
  <sheetFormatPr defaultRowHeight="15" x14ac:dyDescent="0.2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x14ac:dyDescent="0.25">
      <c r="A1" s="7" t="s">
        <v>32</v>
      </c>
    </row>
    <row r="2" spans="1:4" x14ac:dyDescent="0.25">
      <c r="A2" s="5" t="s">
        <v>20</v>
      </c>
      <c r="B2" s="8" t="s">
        <v>4</v>
      </c>
      <c r="C2" s="8" t="s">
        <v>21</v>
      </c>
      <c r="D2" s="8" t="s">
        <v>26</v>
      </c>
    </row>
    <row r="3" spans="1:4" x14ac:dyDescent="0.25">
      <c r="A3" s="3" t="s">
        <v>22</v>
      </c>
      <c r="B3" s="1"/>
      <c r="C3" s="11"/>
      <c r="D3" s="10"/>
    </row>
    <row r="4" spans="1:4" x14ac:dyDescent="0.25">
      <c r="A4" s="3" t="s">
        <v>23</v>
      </c>
      <c r="B4" s="11"/>
      <c r="C4" s="11"/>
      <c r="D4" s="14"/>
    </row>
    <row r="5" spans="1:4" x14ac:dyDescent="0.25">
      <c r="A5" s="3" t="s">
        <v>24</v>
      </c>
      <c r="B5" s="11"/>
      <c r="C5" s="11"/>
      <c r="D5" s="14"/>
    </row>
    <row r="6" spans="1:4" x14ac:dyDescent="0.25">
      <c r="A6" s="3" t="s">
        <v>25</v>
      </c>
      <c r="B6" s="11"/>
      <c r="C6" s="11"/>
      <c r="D6" s="14"/>
    </row>
    <row r="7" spans="1:4" x14ac:dyDescent="0.25">
      <c r="A7" s="9" t="s">
        <v>10</v>
      </c>
      <c r="B7" s="13"/>
      <c r="C7" s="13"/>
      <c r="D7" s="13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"/>
  <sheetViews>
    <sheetView workbookViewId="0"/>
  </sheetViews>
  <sheetFormatPr defaultRowHeight="15" x14ac:dyDescent="0.25"/>
  <cols>
    <col min="1" max="1" width="11.28515625" customWidth="1"/>
    <col min="3" max="4" width="13.28515625" customWidth="1"/>
  </cols>
  <sheetData>
    <row r="1" spans="1:8" x14ac:dyDescent="0.25">
      <c r="A1" s="4" t="s">
        <v>33</v>
      </c>
      <c r="B1" s="12"/>
      <c r="C1" s="12"/>
      <c r="D1" s="12"/>
      <c r="E1" s="12"/>
      <c r="F1" s="12"/>
      <c r="G1" s="12"/>
      <c r="H1" s="12"/>
    </row>
    <row r="2" spans="1:8" x14ac:dyDescent="0.25">
      <c r="A2" s="5" t="s">
        <v>0</v>
      </c>
      <c r="C2" s="9" t="s">
        <v>26</v>
      </c>
      <c r="D2" s="9"/>
    </row>
    <row r="3" spans="1:8" x14ac:dyDescent="0.25">
      <c r="A3" s="3" t="s">
        <v>6</v>
      </c>
      <c r="C3" s="11"/>
    </row>
    <row r="4" spans="1:8" x14ac:dyDescent="0.25">
      <c r="A4" s="3" t="s">
        <v>7</v>
      </c>
      <c r="C4" s="11"/>
    </row>
    <row r="5" spans="1:8" x14ac:dyDescent="0.25">
      <c r="A5" s="3" t="s">
        <v>8</v>
      </c>
      <c r="C5" s="11"/>
    </row>
    <row r="6" spans="1:8" x14ac:dyDescent="0.25">
      <c r="A6" s="3" t="s">
        <v>9</v>
      </c>
      <c r="C6" s="11"/>
    </row>
    <row r="7" spans="1:8" x14ac:dyDescent="0.25">
      <c r="A7" s="3" t="s">
        <v>10</v>
      </c>
      <c r="C7" s="10">
        <f>SUM(C3:C6)</f>
        <v>0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J10"/>
  <sheetViews>
    <sheetView workbookViewId="0"/>
  </sheetViews>
  <sheetFormatPr defaultRowHeight="15" x14ac:dyDescent="0.25"/>
  <sheetData>
    <row r="1" spans="2:10" ht="22.5" x14ac:dyDescent="0.3">
      <c r="B1" s="26" t="s">
        <v>34</v>
      </c>
      <c r="C1" s="27"/>
      <c r="D1" s="27"/>
      <c r="E1" s="27"/>
      <c r="F1" s="27"/>
      <c r="G1" s="28"/>
      <c r="H1" s="29"/>
      <c r="I1" s="27"/>
      <c r="J1" s="27"/>
    </row>
    <row r="2" spans="2:10" ht="15.75" x14ac:dyDescent="0.25">
      <c r="B2" s="35" t="s">
        <v>35</v>
      </c>
      <c r="C2" s="27"/>
      <c r="D2" s="27"/>
      <c r="E2" s="27"/>
      <c r="F2" s="27"/>
      <c r="G2" s="27"/>
      <c r="H2" s="27"/>
      <c r="I2" s="27"/>
      <c r="J2" s="27"/>
    </row>
    <row r="3" spans="2:10" x14ac:dyDescent="0.25">
      <c r="B3" s="27"/>
      <c r="C3" s="27"/>
      <c r="D3" s="27"/>
      <c r="E3" s="27"/>
      <c r="F3" s="27"/>
      <c r="G3" s="27"/>
      <c r="H3" s="27"/>
      <c r="I3" s="27"/>
      <c r="J3" s="27"/>
    </row>
    <row r="4" spans="2:10" x14ac:dyDescent="0.25">
      <c r="B4" s="27"/>
      <c r="C4" s="30" t="s">
        <v>36</v>
      </c>
      <c r="D4" s="30" t="s">
        <v>37</v>
      </c>
      <c r="E4" s="30" t="s">
        <v>38</v>
      </c>
      <c r="F4" s="30" t="s">
        <v>39</v>
      </c>
      <c r="G4" s="30" t="s">
        <v>12</v>
      </c>
      <c r="H4" s="30" t="s">
        <v>40</v>
      </c>
      <c r="J4" s="27"/>
    </row>
    <row r="5" spans="2:10" x14ac:dyDescent="0.25">
      <c r="B5" s="31" t="s">
        <v>41</v>
      </c>
      <c r="C5" s="32">
        <v>10111</v>
      </c>
      <c r="D5" s="33">
        <v>13400</v>
      </c>
      <c r="E5" s="32">
        <v>16689</v>
      </c>
      <c r="F5" s="33">
        <v>19978</v>
      </c>
      <c r="G5" s="32">
        <v>23267</v>
      </c>
      <c r="H5" s="33">
        <v>26556</v>
      </c>
      <c r="J5" s="27"/>
    </row>
    <row r="6" spans="2:10" x14ac:dyDescent="0.25">
      <c r="B6" s="31" t="s">
        <v>42</v>
      </c>
      <c r="C6" s="32">
        <v>22100</v>
      </c>
      <c r="D6" s="33">
        <v>24050</v>
      </c>
      <c r="E6" s="32">
        <v>26000</v>
      </c>
      <c r="F6" s="33">
        <v>27950</v>
      </c>
      <c r="G6" s="32">
        <v>29900</v>
      </c>
      <c r="H6" s="33">
        <v>31850</v>
      </c>
      <c r="J6" s="27"/>
    </row>
    <row r="7" spans="2:10" x14ac:dyDescent="0.25">
      <c r="B7" s="31" t="s">
        <v>43</v>
      </c>
      <c r="C7" s="32">
        <v>13270</v>
      </c>
      <c r="D7" s="33">
        <v>15670</v>
      </c>
      <c r="E7" s="32">
        <v>18070</v>
      </c>
      <c r="F7" s="33">
        <v>20470</v>
      </c>
      <c r="G7" s="32">
        <v>22870</v>
      </c>
      <c r="H7" s="33">
        <v>25270</v>
      </c>
      <c r="J7" s="27"/>
    </row>
    <row r="8" spans="2:10" x14ac:dyDescent="0.25">
      <c r="B8" s="31" t="s">
        <v>44</v>
      </c>
      <c r="C8" s="32">
        <v>10800</v>
      </c>
      <c r="D8" s="33">
        <v>21500</v>
      </c>
      <c r="E8" s="32">
        <v>32200</v>
      </c>
      <c r="F8" s="33">
        <v>42900</v>
      </c>
      <c r="G8" s="32">
        <v>53600</v>
      </c>
      <c r="H8" s="33">
        <v>64300</v>
      </c>
      <c r="J8" s="27"/>
    </row>
    <row r="9" spans="2:10" ht="15.75" thickBot="1" x14ac:dyDescent="0.3">
      <c r="B9" s="34" t="s">
        <v>10</v>
      </c>
      <c r="C9" s="34">
        <f t="shared" ref="C9:H9" si="0">SUM(C5:C8)</f>
        <v>56281</v>
      </c>
      <c r="D9" s="34">
        <f t="shared" si="0"/>
        <v>74620</v>
      </c>
      <c r="E9" s="34">
        <f t="shared" si="0"/>
        <v>92959</v>
      </c>
      <c r="F9" s="34">
        <f t="shared" si="0"/>
        <v>111298</v>
      </c>
      <c r="G9" s="34">
        <f t="shared" si="0"/>
        <v>129637</v>
      </c>
      <c r="H9" s="34">
        <f t="shared" si="0"/>
        <v>147976</v>
      </c>
      <c r="J9" s="27"/>
    </row>
    <row r="10" spans="2:10" x14ac:dyDescent="0.25">
      <c r="C10" s="27"/>
      <c r="D10" s="27"/>
      <c r="E10" s="27"/>
      <c r="F10" s="27"/>
      <c r="G10" s="27"/>
      <c r="H10" s="27"/>
      <c r="I10" s="27"/>
      <c r="J10" s="2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AK24"/>
  <sheetViews>
    <sheetView showGridLines="0" zoomScale="85" zoomScaleNormal="85" workbookViewId="0"/>
  </sheetViews>
  <sheetFormatPr defaultColWidth="9.140625" defaultRowHeight="12.75" outlineLevelCol="1" x14ac:dyDescent="0.2"/>
  <cols>
    <col min="1" max="1" width="9.140625" style="37"/>
    <col min="2" max="2" width="3.5703125" style="37" customWidth="1"/>
    <col min="3" max="3" width="18.28515625" style="37" customWidth="1"/>
    <col min="4" max="4" width="8.28515625" style="37" hidden="1" customWidth="1" outlineLevel="1"/>
    <col min="5" max="5" width="9.140625" style="37" hidden="1" customWidth="1" outlineLevel="1"/>
    <col min="6" max="6" width="8.140625" style="37" hidden="1" customWidth="1" outlineLevel="1"/>
    <col min="7" max="7" width="11.42578125" style="37" bestFit="1" customWidth="1" collapsed="1"/>
    <col min="8" max="10" width="9.5703125" style="37" hidden="1" customWidth="1" outlineLevel="1"/>
    <col min="11" max="11" width="12.28515625" style="37" bestFit="1" customWidth="1" collapsed="1"/>
    <col min="12" max="12" width="9.5703125" style="37" hidden="1" customWidth="1" outlineLevel="1"/>
    <col min="13" max="13" width="10.42578125" style="37" hidden="1" customWidth="1" outlineLevel="1"/>
    <col min="14" max="14" width="11" style="37" hidden="1" customWidth="1" outlineLevel="1"/>
    <col min="15" max="15" width="11.85546875" style="37" bestFit="1" customWidth="1" collapsed="1"/>
    <col min="16" max="16" width="11.85546875" style="37" hidden="1" customWidth="1" outlineLevel="1"/>
    <col min="17" max="18" width="10.28515625" style="37" hidden="1" customWidth="1" outlineLevel="1"/>
    <col min="19" max="19" width="11.7109375" style="37" bestFit="1" customWidth="1" collapsed="1"/>
    <col min="20" max="20" width="10.7109375" style="37" customWidth="1"/>
    <col min="21" max="21" width="4" style="37" customWidth="1"/>
    <col min="22" max="16384" width="9.140625" style="37"/>
  </cols>
  <sheetData>
    <row r="1" spans="2:37" ht="15" customHeight="1" x14ac:dyDescent="0.35">
      <c r="C1" s="36"/>
    </row>
    <row r="2" spans="2:37" ht="9" customHeight="1" x14ac:dyDescent="0.2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</row>
    <row r="3" spans="2:37" ht="26.25" x14ac:dyDescent="0.35">
      <c r="B3" s="39"/>
      <c r="C3" s="41" t="s">
        <v>71</v>
      </c>
      <c r="D3" s="39"/>
      <c r="E3" s="40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W3" s="73" t="s">
        <v>72</v>
      </c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</row>
    <row r="4" spans="2:37" ht="6.75" customHeight="1" x14ac:dyDescent="0.2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</row>
    <row r="5" spans="2:37" ht="15.75" x14ac:dyDescent="0.25">
      <c r="B5" s="39"/>
      <c r="C5" s="42" t="s">
        <v>45</v>
      </c>
      <c r="D5" s="64" t="s">
        <v>36</v>
      </c>
      <c r="E5" s="65" t="s">
        <v>37</v>
      </c>
      <c r="F5" s="65" t="s">
        <v>38</v>
      </c>
      <c r="G5" s="66" t="s">
        <v>46</v>
      </c>
      <c r="H5" s="65" t="s">
        <v>39</v>
      </c>
      <c r="I5" s="65" t="s">
        <v>12</v>
      </c>
      <c r="J5" s="65" t="s">
        <v>40</v>
      </c>
      <c r="K5" s="66" t="s">
        <v>47</v>
      </c>
      <c r="L5" s="65" t="s">
        <v>48</v>
      </c>
      <c r="M5" s="65" t="s">
        <v>49</v>
      </c>
      <c r="N5" s="65" t="s">
        <v>50</v>
      </c>
      <c r="O5" s="66" t="s">
        <v>51</v>
      </c>
      <c r="P5" s="65" t="s">
        <v>52</v>
      </c>
      <c r="Q5" s="65" t="s">
        <v>53</v>
      </c>
      <c r="R5" s="65" t="s">
        <v>54</v>
      </c>
      <c r="S5" s="66" t="s">
        <v>55</v>
      </c>
      <c r="T5" s="67" t="s">
        <v>10</v>
      </c>
      <c r="U5" s="39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2:37" ht="15" x14ac:dyDescent="0.25">
      <c r="B6" s="39"/>
      <c r="C6" s="68" t="s">
        <v>56</v>
      </c>
      <c r="D6" s="54">
        <v>8400</v>
      </c>
      <c r="E6" s="49">
        <v>9500</v>
      </c>
      <c r="F6" s="49">
        <v>7500</v>
      </c>
      <c r="G6" s="69">
        <f>SUM(D6:F6)</f>
        <v>25400</v>
      </c>
      <c r="H6" s="49">
        <v>9520</v>
      </c>
      <c r="I6" s="49">
        <v>8540</v>
      </c>
      <c r="J6" s="49">
        <v>8400</v>
      </c>
      <c r="K6" s="69">
        <f>SUM(H6:J6)</f>
        <v>26460</v>
      </c>
      <c r="L6" s="49">
        <v>6500</v>
      </c>
      <c r="M6" s="49">
        <v>10650</v>
      </c>
      <c r="N6" s="49">
        <v>12500</v>
      </c>
      <c r="O6" s="69">
        <f>SUM(L6:N6)</f>
        <v>29650</v>
      </c>
      <c r="P6" s="49">
        <v>13500</v>
      </c>
      <c r="Q6" s="49">
        <v>14000</v>
      </c>
      <c r="R6" s="49">
        <v>14850</v>
      </c>
      <c r="S6" s="69">
        <f>SUM(P6:R6)</f>
        <v>42350</v>
      </c>
      <c r="T6" s="70">
        <f>S6+O6+K6+G6</f>
        <v>123860</v>
      </c>
      <c r="U6" s="39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2:37" ht="15" x14ac:dyDescent="0.25">
      <c r="B7" s="39"/>
      <c r="C7" s="71" t="s">
        <v>57</v>
      </c>
      <c r="D7" s="43">
        <v>21000</v>
      </c>
      <c r="E7" s="44">
        <v>23750</v>
      </c>
      <c r="F7" s="44">
        <v>18750</v>
      </c>
      <c r="G7" s="38">
        <f>SUM(D7:F7)</f>
        <v>63500</v>
      </c>
      <c r="H7" s="44">
        <v>23800</v>
      </c>
      <c r="I7" s="44">
        <v>21350</v>
      </c>
      <c r="J7" s="44">
        <v>21000</v>
      </c>
      <c r="K7" s="38">
        <f>SUM(H7:J7)</f>
        <v>66150</v>
      </c>
      <c r="L7" s="44">
        <v>16250</v>
      </c>
      <c r="M7" s="44">
        <v>26625</v>
      </c>
      <c r="N7" s="44">
        <v>31250</v>
      </c>
      <c r="O7" s="38">
        <f>SUM(L7:N7)</f>
        <v>74125</v>
      </c>
      <c r="P7" s="44">
        <v>33750</v>
      </c>
      <c r="Q7" s="44">
        <v>35000</v>
      </c>
      <c r="R7" s="44">
        <v>37125</v>
      </c>
      <c r="S7" s="38">
        <f>SUM(P7:R7)</f>
        <v>105875</v>
      </c>
      <c r="T7" s="45">
        <f>S7+O7+K7+G7</f>
        <v>309650</v>
      </c>
      <c r="U7" s="39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ht="15" x14ac:dyDescent="0.25">
      <c r="B8" s="39"/>
      <c r="C8" s="71" t="s">
        <v>58</v>
      </c>
      <c r="D8" s="43">
        <v>14700</v>
      </c>
      <c r="E8" s="44">
        <v>16625</v>
      </c>
      <c r="F8" s="44">
        <v>13125</v>
      </c>
      <c r="G8" s="38">
        <f>SUM(D8:F8)</f>
        <v>44450</v>
      </c>
      <c r="H8" s="44">
        <v>16660</v>
      </c>
      <c r="I8" s="44">
        <v>14945</v>
      </c>
      <c r="J8" s="44">
        <v>14700</v>
      </c>
      <c r="K8" s="38">
        <f>SUM(H8:J8)</f>
        <v>46305</v>
      </c>
      <c r="L8" s="44">
        <v>11375</v>
      </c>
      <c r="M8" s="44">
        <v>18637.5</v>
      </c>
      <c r="N8" s="44">
        <v>21875</v>
      </c>
      <c r="O8" s="38">
        <f>SUM(L8:N8)</f>
        <v>51887.5</v>
      </c>
      <c r="P8" s="44">
        <v>23625</v>
      </c>
      <c r="Q8" s="44">
        <v>24500</v>
      </c>
      <c r="R8" s="44">
        <v>25987.5</v>
      </c>
      <c r="S8" s="38">
        <f>SUM(P8:R8)</f>
        <v>74112.5</v>
      </c>
      <c r="T8" s="45">
        <f>S8+O8+K8+G8</f>
        <v>216755</v>
      </c>
      <c r="U8" s="39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2:37" ht="15" x14ac:dyDescent="0.25">
      <c r="B9" s="39"/>
      <c r="C9" s="62" t="s">
        <v>59</v>
      </c>
      <c r="D9" s="57">
        <f>SUM(D6:D8)</f>
        <v>44100</v>
      </c>
      <c r="E9" s="58">
        <f t="shared" ref="E9:T9" si="0">SUM(E6:E8)</f>
        <v>49875</v>
      </c>
      <c r="F9" s="58">
        <f t="shared" si="0"/>
        <v>39375</v>
      </c>
      <c r="G9" s="59">
        <f t="shared" si="0"/>
        <v>133350</v>
      </c>
      <c r="H9" s="58">
        <f t="shared" si="0"/>
        <v>49980</v>
      </c>
      <c r="I9" s="58">
        <f t="shared" si="0"/>
        <v>44835</v>
      </c>
      <c r="J9" s="58">
        <f t="shared" si="0"/>
        <v>44100</v>
      </c>
      <c r="K9" s="59">
        <f t="shared" si="0"/>
        <v>138915</v>
      </c>
      <c r="L9" s="58">
        <f t="shared" si="0"/>
        <v>34125</v>
      </c>
      <c r="M9" s="58">
        <f t="shared" si="0"/>
        <v>55912.5</v>
      </c>
      <c r="N9" s="58">
        <f t="shared" si="0"/>
        <v>65625</v>
      </c>
      <c r="O9" s="59">
        <f t="shared" si="0"/>
        <v>155662.5</v>
      </c>
      <c r="P9" s="58">
        <f t="shared" si="0"/>
        <v>70875</v>
      </c>
      <c r="Q9" s="58">
        <f t="shared" si="0"/>
        <v>73500</v>
      </c>
      <c r="R9" s="58">
        <f t="shared" si="0"/>
        <v>77962.5</v>
      </c>
      <c r="S9" s="59">
        <f t="shared" si="0"/>
        <v>222337.5</v>
      </c>
      <c r="T9" s="46">
        <f t="shared" si="0"/>
        <v>650265</v>
      </c>
      <c r="U9" s="3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2:37" ht="15" x14ac:dyDescent="0.2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2:37" ht="15.75" x14ac:dyDescent="0.25">
      <c r="B11" s="39"/>
      <c r="C11" s="47" t="s">
        <v>5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2:37" ht="15" x14ac:dyDescent="0.25">
      <c r="B12" s="39"/>
      <c r="C12" s="48" t="s">
        <v>60</v>
      </c>
      <c r="D12" s="54">
        <v>15000</v>
      </c>
      <c r="E12" s="49">
        <v>15000</v>
      </c>
      <c r="F12" s="49">
        <v>15000</v>
      </c>
      <c r="G12" s="55">
        <v>15000</v>
      </c>
      <c r="H12" s="54">
        <v>15000</v>
      </c>
      <c r="I12" s="49">
        <v>15000</v>
      </c>
      <c r="J12" s="49">
        <v>15000</v>
      </c>
      <c r="K12" s="55">
        <v>15000</v>
      </c>
      <c r="L12" s="54">
        <v>15000</v>
      </c>
      <c r="M12" s="49">
        <v>15000</v>
      </c>
      <c r="N12" s="49">
        <v>15000</v>
      </c>
      <c r="O12" s="55">
        <v>15000</v>
      </c>
      <c r="P12" s="49">
        <v>15000</v>
      </c>
      <c r="Q12" s="49">
        <v>15000</v>
      </c>
      <c r="R12" s="49">
        <v>15000</v>
      </c>
      <c r="S12" s="55">
        <f>SUM(P12:R12)</f>
        <v>45000</v>
      </c>
      <c r="T12" s="50">
        <f>S12+O12+K12+G12</f>
        <v>90000</v>
      </c>
      <c r="U12" s="39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2:37" ht="15" x14ac:dyDescent="0.25">
      <c r="B13" s="39"/>
      <c r="C13" s="51" t="s">
        <v>61</v>
      </c>
      <c r="D13" s="43">
        <v>200</v>
      </c>
      <c r="E13" s="44">
        <v>200</v>
      </c>
      <c r="F13" s="44">
        <v>200</v>
      </c>
      <c r="G13" s="56">
        <f t="shared" ref="G13:G23" si="1">SUM(D13:F13)</f>
        <v>600</v>
      </c>
      <c r="H13" s="43">
        <v>200</v>
      </c>
      <c r="I13" s="44">
        <v>200</v>
      </c>
      <c r="J13" s="44">
        <v>200</v>
      </c>
      <c r="K13" s="56">
        <f t="shared" ref="K13:K21" si="2">SUM(H13:J13)</f>
        <v>600</v>
      </c>
      <c r="L13" s="43">
        <v>200</v>
      </c>
      <c r="M13" s="44">
        <v>200</v>
      </c>
      <c r="N13" s="44">
        <v>200</v>
      </c>
      <c r="O13" s="56">
        <f t="shared" ref="O13:O21" si="3">SUM(L13:N13)</f>
        <v>600</v>
      </c>
      <c r="P13" s="44">
        <v>200</v>
      </c>
      <c r="Q13" s="44">
        <v>200</v>
      </c>
      <c r="R13" s="44">
        <v>200</v>
      </c>
      <c r="S13" s="56">
        <f t="shared" ref="S13:S21" si="4">SUM(P13:R13)</f>
        <v>600</v>
      </c>
      <c r="T13" s="52">
        <f t="shared" ref="T13:T23" si="5">S13+O13+K13+G13</f>
        <v>2400</v>
      </c>
      <c r="U13" s="39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2:37" ht="15" x14ac:dyDescent="0.25">
      <c r="B14" s="39"/>
      <c r="C14" s="51" t="s">
        <v>62</v>
      </c>
      <c r="D14" s="43">
        <v>450</v>
      </c>
      <c r="E14" s="44">
        <v>450</v>
      </c>
      <c r="F14" s="44">
        <v>450</v>
      </c>
      <c r="G14" s="56">
        <f t="shared" si="1"/>
        <v>1350</v>
      </c>
      <c r="H14" s="43">
        <v>450</v>
      </c>
      <c r="I14" s="44">
        <v>450</v>
      </c>
      <c r="J14" s="44">
        <v>450</v>
      </c>
      <c r="K14" s="56">
        <f t="shared" si="2"/>
        <v>1350</v>
      </c>
      <c r="L14" s="43">
        <v>450</v>
      </c>
      <c r="M14" s="44">
        <v>450</v>
      </c>
      <c r="N14" s="44">
        <v>450</v>
      </c>
      <c r="O14" s="56">
        <f t="shared" si="3"/>
        <v>1350</v>
      </c>
      <c r="P14" s="44">
        <v>450</v>
      </c>
      <c r="Q14" s="44">
        <v>450</v>
      </c>
      <c r="R14" s="44">
        <v>450</v>
      </c>
      <c r="S14" s="56">
        <f t="shared" si="4"/>
        <v>1350</v>
      </c>
      <c r="T14" s="52">
        <f t="shared" si="5"/>
        <v>5400</v>
      </c>
      <c r="U14" s="39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2:37" ht="15" x14ac:dyDescent="0.25">
      <c r="B15" s="39"/>
      <c r="C15" s="51" t="s">
        <v>63</v>
      </c>
      <c r="D15" s="43">
        <v>2500</v>
      </c>
      <c r="E15" s="44">
        <v>2500</v>
      </c>
      <c r="F15" s="44">
        <v>2500</v>
      </c>
      <c r="G15" s="56">
        <f t="shared" si="1"/>
        <v>7500</v>
      </c>
      <c r="H15" s="43">
        <v>2500</v>
      </c>
      <c r="I15" s="44">
        <v>2500</v>
      </c>
      <c r="J15" s="44">
        <v>2500</v>
      </c>
      <c r="K15" s="56">
        <f t="shared" si="2"/>
        <v>7500</v>
      </c>
      <c r="L15" s="43">
        <v>3500</v>
      </c>
      <c r="M15" s="44">
        <v>3500</v>
      </c>
      <c r="N15" s="44">
        <v>3500</v>
      </c>
      <c r="O15" s="56">
        <f t="shared" si="3"/>
        <v>10500</v>
      </c>
      <c r="P15" s="44">
        <v>3500</v>
      </c>
      <c r="Q15" s="44">
        <v>3500</v>
      </c>
      <c r="R15" s="44">
        <v>3500</v>
      </c>
      <c r="S15" s="56">
        <f t="shared" si="4"/>
        <v>10500</v>
      </c>
      <c r="T15" s="52">
        <f t="shared" si="5"/>
        <v>36000</v>
      </c>
      <c r="U15" s="39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2:37" ht="15" x14ac:dyDescent="0.25">
      <c r="B16" s="39"/>
      <c r="C16" s="51" t="s">
        <v>64</v>
      </c>
      <c r="D16" s="43">
        <v>3000</v>
      </c>
      <c r="E16" s="44">
        <v>3000</v>
      </c>
      <c r="F16" s="44">
        <v>3000</v>
      </c>
      <c r="G16" s="56">
        <f t="shared" si="1"/>
        <v>9000</v>
      </c>
      <c r="H16" s="43">
        <v>3000</v>
      </c>
      <c r="I16" s="44">
        <v>3000</v>
      </c>
      <c r="J16" s="44">
        <v>3000</v>
      </c>
      <c r="K16" s="56">
        <f t="shared" si="2"/>
        <v>9000</v>
      </c>
      <c r="L16" s="43">
        <v>3000</v>
      </c>
      <c r="M16" s="44">
        <v>3000</v>
      </c>
      <c r="N16" s="44">
        <v>3000</v>
      </c>
      <c r="O16" s="56">
        <f t="shared" si="3"/>
        <v>9000</v>
      </c>
      <c r="P16" s="44">
        <v>3000</v>
      </c>
      <c r="Q16" s="44">
        <v>3000</v>
      </c>
      <c r="R16" s="44">
        <v>3000</v>
      </c>
      <c r="S16" s="56">
        <f t="shared" si="4"/>
        <v>9000</v>
      </c>
      <c r="T16" s="52">
        <f t="shared" si="5"/>
        <v>36000</v>
      </c>
      <c r="U16" s="39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2:37" ht="15" x14ac:dyDescent="0.25">
      <c r="B17" s="39"/>
      <c r="C17" s="51" t="s">
        <v>65</v>
      </c>
      <c r="D17" s="43">
        <v>1000</v>
      </c>
      <c r="E17" s="44">
        <v>1000</v>
      </c>
      <c r="F17" s="44">
        <v>1000</v>
      </c>
      <c r="G17" s="56">
        <f t="shared" si="1"/>
        <v>3000</v>
      </c>
      <c r="H17" s="43">
        <v>1000</v>
      </c>
      <c r="I17" s="44">
        <v>1000</v>
      </c>
      <c r="J17" s="44">
        <v>1000</v>
      </c>
      <c r="K17" s="56">
        <f t="shared" si="2"/>
        <v>3000</v>
      </c>
      <c r="L17" s="43">
        <v>1000</v>
      </c>
      <c r="M17" s="44">
        <v>1000</v>
      </c>
      <c r="N17" s="44">
        <v>1000</v>
      </c>
      <c r="O17" s="56">
        <f t="shared" si="3"/>
        <v>3000</v>
      </c>
      <c r="P17" s="44">
        <v>1000</v>
      </c>
      <c r="Q17" s="44">
        <v>1000</v>
      </c>
      <c r="R17" s="44">
        <v>1000</v>
      </c>
      <c r="S17" s="56">
        <f t="shared" si="4"/>
        <v>3000</v>
      </c>
      <c r="T17" s="52">
        <f t="shared" si="5"/>
        <v>12000</v>
      </c>
      <c r="U17" s="39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2:37" ht="15" x14ac:dyDescent="0.25">
      <c r="B18" s="39"/>
      <c r="C18" s="51" t="s">
        <v>66</v>
      </c>
      <c r="D18" s="43">
        <v>1500</v>
      </c>
      <c r="E18" s="44">
        <v>1500</v>
      </c>
      <c r="F18" s="44">
        <v>1500</v>
      </c>
      <c r="G18" s="56">
        <f t="shared" si="1"/>
        <v>4500</v>
      </c>
      <c r="H18" s="43">
        <v>1500</v>
      </c>
      <c r="I18" s="44">
        <v>1500</v>
      </c>
      <c r="J18" s="44">
        <v>1500</v>
      </c>
      <c r="K18" s="56">
        <f t="shared" si="2"/>
        <v>4500</v>
      </c>
      <c r="L18" s="43">
        <v>1500</v>
      </c>
      <c r="M18" s="44">
        <v>1500</v>
      </c>
      <c r="N18" s="44">
        <v>1500</v>
      </c>
      <c r="O18" s="56">
        <f t="shared" si="3"/>
        <v>4500</v>
      </c>
      <c r="P18" s="44">
        <v>1500</v>
      </c>
      <c r="Q18" s="44">
        <v>1500</v>
      </c>
      <c r="R18" s="44">
        <v>1500</v>
      </c>
      <c r="S18" s="56">
        <f t="shared" si="4"/>
        <v>4500</v>
      </c>
      <c r="T18" s="52">
        <f t="shared" si="5"/>
        <v>18000</v>
      </c>
      <c r="U18" s="39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2:37" ht="15" x14ac:dyDescent="0.25">
      <c r="B19" s="39"/>
      <c r="C19" s="51" t="s">
        <v>67</v>
      </c>
      <c r="D19" s="43">
        <v>5000</v>
      </c>
      <c r="E19" s="44">
        <v>5000</v>
      </c>
      <c r="F19" s="44">
        <v>5000</v>
      </c>
      <c r="G19" s="56">
        <f t="shared" si="1"/>
        <v>15000</v>
      </c>
      <c r="H19" s="43">
        <v>5000</v>
      </c>
      <c r="I19" s="44">
        <v>5000</v>
      </c>
      <c r="J19" s="44">
        <v>5000</v>
      </c>
      <c r="K19" s="56">
        <f t="shared" si="2"/>
        <v>15000</v>
      </c>
      <c r="L19" s="43">
        <v>5000</v>
      </c>
      <c r="M19" s="44">
        <v>5000</v>
      </c>
      <c r="N19" s="44">
        <v>5000</v>
      </c>
      <c r="O19" s="56">
        <f t="shared" si="3"/>
        <v>15000</v>
      </c>
      <c r="P19" s="44">
        <v>5000</v>
      </c>
      <c r="Q19" s="44">
        <v>5000</v>
      </c>
      <c r="R19" s="44">
        <v>5000</v>
      </c>
      <c r="S19" s="56">
        <f t="shared" si="4"/>
        <v>15000</v>
      </c>
      <c r="T19" s="52">
        <f t="shared" si="5"/>
        <v>60000</v>
      </c>
      <c r="U19" s="3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2:37" ht="15" x14ac:dyDescent="0.25">
      <c r="B20" s="39"/>
      <c r="C20" s="51" t="s">
        <v>68</v>
      </c>
      <c r="D20" s="43">
        <v>2000</v>
      </c>
      <c r="E20" s="44">
        <v>2000</v>
      </c>
      <c r="F20" s="44">
        <v>2000</v>
      </c>
      <c r="G20" s="56">
        <f t="shared" si="1"/>
        <v>6000</v>
      </c>
      <c r="H20" s="43">
        <v>2000</v>
      </c>
      <c r="I20" s="44">
        <v>2000</v>
      </c>
      <c r="J20" s="44">
        <v>2000</v>
      </c>
      <c r="K20" s="56">
        <f t="shared" si="2"/>
        <v>6000</v>
      </c>
      <c r="L20" s="43">
        <v>2000</v>
      </c>
      <c r="M20" s="44">
        <v>2000</v>
      </c>
      <c r="N20" s="44">
        <v>2000</v>
      </c>
      <c r="O20" s="56">
        <f t="shared" si="3"/>
        <v>6000</v>
      </c>
      <c r="P20" s="44">
        <v>2000</v>
      </c>
      <c r="Q20" s="44">
        <v>2000</v>
      </c>
      <c r="R20" s="44">
        <v>2000</v>
      </c>
      <c r="S20" s="56">
        <f t="shared" si="4"/>
        <v>6000</v>
      </c>
      <c r="T20" s="52">
        <f t="shared" si="5"/>
        <v>24000</v>
      </c>
      <c r="U20" s="39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2:37" ht="15" x14ac:dyDescent="0.25">
      <c r="B21" s="39"/>
      <c r="C21" s="62" t="s">
        <v>69</v>
      </c>
      <c r="D21" s="57">
        <f>SUM(D12:D20)</f>
        <v>30650</v>
      </c>
      <c r="E21" s="58">
        <f>SUM(E12:E20)</f>
        <v>30650</v>
      </c>
      <c r="F21" s="58">
        <f>SUM(F12:F20)</f>
        <v>30650</v>
      </c>
      <c r="G21" s="57">
        <f t="shared" si="1"/>
        <v>91950</v>
      </c>
      <c r="H21" s="57">
        <f>SUM(H12:H20)</f>
        <v>30650</v>
      </c>
      <c r="I21" s="58">
        <f>SUM(I12:I20)</f>
        <v>30650</v>
      </c>
      <c r="J21" s="58">
        <f>SUM(J12:J20)</f>
        <v>30650</v>
      </c>
      <c r="K21" s="57">
        <f t="shared" si="2"/>
        <v>91950</v>
      </c>
      <c r="L21" s="57">
        <f>SUM(L12:L20)</f>
        <v>31650</v>
      </c>
      <c r="M21" s="58">
        <f>SUM(M12:M20)</f>
        <v>31650</v>
      </c>
      <c r="N21" s="58">
        <f>SUM(N12:N20)</f>
        <v>31650</v>
      </c>
      <c r="O21" s="57">
        <f t="shared" si="3"/>
        <v>94950</v>
      </c>
      <c r="P21" s="58">
        <f>SUM(P12:P20)</f>
        <v>31650</v>
      </c>
      <c r="Q21" s="58">
        <f>SUM(Q12:Q20)</f>
        <v>31650</v>
      </c>
      <c r="R21" s="58">
        <f>SUM(R12:R20)</f>
        <v>31650</v>
      </c>
      <c r="S21" s="57">
        <f t="shared" si="4"/>
        <v>94950</v>
      </c>
      <c r="T21" s="53">
        <f t="shared" si="5"/>
        <v>373800</v>
      </c>
      <c r="U21" s="39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2:37" ht="15.75" thickBot="1" x14ac:dyDescent="0.3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2:37" ht="15.75" thickBot="1" x14ac:dyDescent="0.3">
      <c r="B23" s="39"/>
      <c r="C23" s="63" t="s">
        <v>70</v>
      </c>
      <c r="D23" s="60">
        <f>D9-D21</f>
        <v>13450</v>
      </c>
      <c r="E23" s="60">
        <f>E9-E21</f>
        <v>19225</v>
      </c>
      <c r="F23" s="60">
        <f>F9-F21</f>
        <v>8725</v>
      </c>
      <c r="G23" s="61">
        <f t="shared" si="1"/>
        <v>41400</v>
      </c>
      <c r="H23" s="60">
        <f t="shared" ref="H23:M23" si="6">H9-H21</f>
        <v>19330</v>
      </c>
      <c r="I23" s="60">
        <f t="shared" si="6"/>
        <v>14185</v>
      </c>
      <c r="J23" s="60">
        <f t="shared" si="6"/>
        <v>13450</v>
      </c>
      <c r="K23" s="61">
        <f>SUM(H23:J23)</f>
        <v>46965</v>
      </c>
      <c r="L23" s="60">
        <f>L9-L21</f>
        <v>2475</v>
      </c>
      <c r="M23" s="60">
        <f t="shared" si="6"/>
        <v>24262.5</v>
      </c>
      <c r="N23" s="60">
        <f>N9-N21</f>
        <v>33975</v>
      </c>
      <c r="O23" s="61">
        <f>O9-O21</f>
        <v>60712.5</v>
      </c>
      <c r="P23" s="60">
        <f>P9-P21</f>
        <v>39225</v>
      </c>
      <c r="Q23" s="60">
        <f>SUM(N23:P23)</f>
        <v>133912.5</v>
      </c>
      <c r="R23" s="60">
        <f>R9-R21</f>
        <v>46312.5</v>
      </c>
      <c r="S23" s="61">
        <f>S9-S21</f>
        <v>127387.5</v>
      </c>
      <c r="T23" s="46">
        <f t="shared" si="5"/>
        <v>276465</v>
      </c>
      <c r="U23" s="39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2:37" x14ac:dyDescent="0.2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</row>
  </sheetData>
  <printOptions gridLinesSet="0"/>
  <pageMargins left="0.75" right="0.75" top="1" bottom="1" header="0.5" footer="0.5"/>
  <pageSetup paperSize="9" scale="34" orientation="portrait" r:id="rId1"/>
  <headerFooter alignWithMargins="0">
    <oddHeader>&amp;A</oddHeader>
    <oddFooter>Page &amp;P</oddFooter>
  </headerFooter>
  <drawing r:id="rId2"/>
  <picture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icture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B68B235-B3F6-44E1-85A6-BF726319E90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Qtr 1</vt:lpstr>
      <vt:lpstr>Qtr 2</vt:lpstr>
      <vt:lpstr>Qtr 3</vt:lpstr>
      <vt:lpstr>Qtr 4</vt:lpstr>
      <vt:lpstr>Annual</vt:lpstr>
      <vt:lpstr>By Rep</vt:lpstr>
      <vt:lpstr>Blue Sky</vt:lpstr>
      <vt:lpstr>Profit &amp; Loss</vt:lpstr>
      <vt:lpstr>Paste Visible Data</vt:lpstr>
      <vt:lpstr>Paste link Data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Greg Wall</cp:lastModifiedBy>
  <cp:lastPrinted>2018-10-10T13:24:52Z</cp:lastPrinted>
  <dcterms:created xsi:type="dcterms:W3CDTF">1996-11-18T19:59:00Z</dcterms:created>
  <dcterms:modified xsi:type="dcterms:W3CDTF">2022-12-20T23:00:30Z</dcterms:modified>
</cp:coreProperties>
</file>